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ued Customer\Documents\Budget 2010 K\"/>
    </mc:Choice>
  </mc:AlternateContent>
  <xr:revisionPtr revIDLastSave="0" documentId="8_{FBED8C56-035E-4EA7-953D-51F17635758C}" xr6:coauthVersionLast="47" xr6:coauthVersionMax="47" xr10:uidLastSave="{00000000-0000-0000-0000-000000000000}"/>
  <bookViews>
    <workbookView xWindow="-108" yWindow="-108" windowWidth="23256" windowHeight="12456" xr2:uid="{B5563BD1-4349-488F-8A1C-90AEE67C0A3F}"/>
  </bookViews>
  <sheets>
    <sheet name="Sheet1" sheetId="1" r:id="rId1"/>
  </sheets>
  <definedNames>
    <definedName name="_xlnm.Print_Titles" localSheetId="0">Sheet1!$A:$D,Sheet1!$1:$1</definedName>
    <definedName name="QB_COLUMN_29" localSheetId="0" hidden="1">Sheet1!$E$1</definedName>
    <definedName name="QB_DATA_0" localSheetId="0" hidden="1">Sheet1!$4:$4,Sheet1!$5:$5,Sheet1!$6:$6,Sheet1!$7:$7,Sheet1!$8:$8,Sheet1!$11:$11,Sheet1!$12:$12,Sheet1!$13:$13,Sheet1!$14:$14,Sheet1!$15:$15,Sheet1!$16:$16,Sheet1!$19:$19,Sheet1!$22:$22,Sheet1!$25:$25,Sheet1!$26:$26,Sheet1!$27:$27</definedName>
    <definedName name="QB_DATA_1" localSheetId="0" hidden="1">Sheet1!$32:$32,Sheet1!$33:$33,Sheet1!$34:$34,Sheet1!$35:$35,Sheet1!$38:$38,Sheet1!$39:$39,Sheet1!$40:$40,Sheet1!$41:$41,Sheet1!$42:$42,Sheet1!$45:$45,Sheet1!$46:$46,Sheet1!$49:$49,Sheet1!$50:$50,Sheet1!$51:$51,Sheet1!$52:$52,Sheet1!$55:$55</definedName>
    <definedName name="QB_DATA_2" localSheetId="0" hidden="1">Sheet1!$58:$58,Sheet1!$61:$61,Sheet1!$62:$62</definedName>
    <definedName name="QB_FORMULA_0" localSheetId="0" hidden="1">Sheet1!$E$9,Sheet1!$E$17,Sheet1!$E$20,Sheet1!$E$23,Sheet1!$E$28,Sheet1!$E$29,Sheet1!$E$36,Sheet1!$E$43,Sheet1!$E$47,Sheet1!$E$53,Sheet1!$E$56,Sheet1!$E$59,Sheet1!$E$63,Sheet1!$E$64,Sheet1!$E$65</definedName>
    <definedName name="QB_ROW_110230" localSheetId="0" hidden="1">Sheet1!$D$55</definedName>
    <definedName name="QB_ROW_153230" localSheetId="0" hidden="1">Sheet1!$D$52</definedName>
    <definedName name="QB_ROW_154230" localSheetId="0" hidden="1">Sheet1!$D$38</definedName>
    <definedName name="QB_ROW_155230" localSheetId="0" hidden="1">Sheet1!$D$32</definedName>
    <definedName name="QB_ROW_160230" localSheetId="0" hidden="1">Sheet1!$D$34</definedName>
    <definedName name="QB_ROW_161230" localSheetId="0" hidden="1">Sheet1!$D$39</definedName>
    <definedName name="QB_ROW_164230" localSheetId="0" hidden="1">Sheet1!$D$49</definedName>
    <definedName name="QB_ROW_166230" localSheetId="0" hidden="1">Sheet1!$D$7</definedName>
    <definedName name="QB_ROW_174020" localSheetId="0" hidden="1">Sheet1!$C$31</definedName>
    <definedName name="QB_ROW_174320" localSheetId="0" hidden="1">Sheet1!$C$36</definedName>
    <definedName name="QB_ROW_175230" localSheetId="0" hidden="1">Sheet1!$D$35</definedName>
    <definedName name="QB_ROW_176020" localSheetId="0" hidden="1">Sheet1!$C$44</definedName>
    <definedName name="QB_ROW_176320" localSheetId="0" hidden="1">Sheet1!$C$47</definedName>
    <definedName name="QB_ROW_177230" localSheetId="0" hidden="1">Sheet1!$D$45</definedName>
    <definedName name="QB_ROW_178020" localSheetId="0" hidden="1">Sheet1!$C$57</definedName>
    <definedName name="QB_ROW_178320" localSheetId="0" hidden="1">Sheet1!$C$59</definedName>
    <definedName name="QB_ROW_180020" localSheetId="0" hidden="1">Sheet1!$C$60</definedName>
    <definedName name="QB_ROW_180230" localSheetId="0" hidden="1">Sheet1!$D$62</definedName>
    <definedName name="QB_ROW_180320" localSheetId="0" hidden="1">Sheet1!$C$63</definedName>
    <definedName name="QB_ROW_181230" localSheetId="0" hidden="1">Sheet1!$D$61</definedName>
    <definedName name="QB_ROW_182020" localSheetId="0" hidden="1">Sheet1!$C$48</definedName>
    <definedName name="QB_ROW_182320" localSheetId="0" hidden="1">Sheet1!$C$53</definedName>
    <definedName name="QB_ROW_18301" localSheetId="0" hidden="1">Sheet1!$A$65</definedName>
    <definedName name="QB_ROW_183230" localSheetId="0" hidden="1">Sheet1!$D$46</definedName>
    <definedName name="QB_ROW_184020" localSheetId="0" hidden="1">Sheet1!$C$37</definedName>
    <definedName name="QB_ROW_184320" localSheetId="0" hidden="1">Sheet1!$C$43</definedName>
    <definedName name="QB_ROW_185020" localSheetId="0" hidden="1">Sheet1!$C$54</definedName>
    <definedName name="QB_ROW_185320" localSheetId="0" hidden="1">Sheet1!$C$56</definedName>
    <definedName name="QB_ROW_186020" localSheetId="0" hidden="1">Sheet1!$C$10</definedName>
    <definedName name="QB_ROW_186320" localSheetId="0" hidden="1">Sheet1!$C$17</definedName>
    <definedName name="QB_ROW_187230" localSheetId="0" hidden="1">Sheet1!$D$12</definedName>
    <definedName name="QB_ROW_188020" localSheetId="0" hidden="1">Sheet1!$C$24</definedName>
    <definedName name="QB_ROW_188320" localSheetId="0" hidden="1">Sheet1!$C$28</definedName>
    <definedName name="QB_ROW_189020" localSheetId="0" hidden="1">Sheet1!$C$3</definedName>
    <definedName name="QB_ROW_189320" localSheetId="0" hidden="1">Sheet1!$C$9</definedName>
    <definedName name="QB_ROW_190230" localSheetId="0" hidden="1">Sheet1!$D$6</definedName>
    <definedName name="QB_ROW_192230" localSheetId="0" hidden="1">Sheet1!$D$16</definedName>
    <definedName name="QB_ROW_193020" localSheetId="0" hidden="1">Sheet1!$C$21</definedName>
    <definedName name="QB_ROW_193320" localSheetId="0" hidden="1">Sheet1!$C$23</definedName>
    <definedName name="QB_ROW_194230" localSheetId="0" hidden="1">Sheet1!$D$22</definedName>
    <definedName name="QB_ROW_197230" localSheetId="0" hidden="1">Sheet1!$D$26</definedName>
    <definedName name="QB_ROW_198230" localSheetId="0" hidden="1">Sheet1!$D$41</definedName>
    <definedName name="QB_ROW_199230" localSheetId="0" hidden="1">Sheet1!$D$4</definedName>
    <definedName name="QB_ROW_20012" localSheetId="0" hidden="1">Sheet1!$B$2</definedName>
    <definedName name="QB_ROW_20312" localSheetId="0" hidden="1">Sheet1!$B$29</definedName>
    <definedName name="QB_ROW_203230" localSheetId="0" hidden="1">Sheet1!$D$14</definedName>
    <definedName name="QB_ROW_206230" localSheetId="0" hidden="1">Sheet1!$D$27</definedName>
    <definedName name="QB_ROW_207230" localSheetId="0" hidden="1">Sheet1!$D$11</definedName>
    <definedName name="QB_ROW_21012" localSheetId="0" hidden="1">Sheet1!$B$30</definedName>
    <definedName name="QB_ROW_210230" localSheetId="0" hidden="1">Sheet1!$D$8</definedName>
    <definedName name="QB_ROW_211020" localSheetId="0" hidden="1">Sheet1!$C$18</definedName>
    <definedName name="QB_ROW_211320" localSheetId="0" hidden="1">Sheet1!$C$20</definedName>
    <definedName name="QB_ROW_212230" localSheetId="0" hidden="1">Sheet1!$D$19</definedName>
    <definedName name="QB_ROW_21312" localSheetId="0" hidden="1">Sheet1!$B$64</definedName>
    <definedName name="QB_ROW_213230" localSheetId="0" hidden="1">Sheet1!$D$15</definedName>
    <definedName name="QB_ROW_214230" localSheetId="0" hidden="1">Sheet1!$D$5</definedName>
    <definedName name="QB_ROW_252230" localSheetId="0" hidden="1">Sheet1!$D$13</definedName>
    <definedName name="QB_ROW_28230" localSheetId="0" hidden="1">Sheet1!$D$42</definedName>
    <definedName name="QB_ROW_52230" localSheetId="0" hidden="1">Sheet1!$D$50</definedName>
    <definedName name="QB_ROW_57230" localSheetId="0" hidden="1">Sheet1!$D$51</definedName>
    <definedName name="QB_ROW_59230" localSheetId="0" hidden="1">Sheet1!$D$58</definedName>
    <definedName name="QB_ROW_71230" localSheetId="0" hidden="1">Sheet1!$D$25</definedName>
    <definedName name="QB_ROW_88230" localSheetId="0" hidden="1">Sheet1!$D$40</definedName>
    <definedName name="QB_ROW_94230" localSheetId="0" hidden="1">Sheet1!$D$33</definedName>
    <definedName name="QBCANSUPPORTUPDATE" localSheetId="0">TRUE</definedName>
    <definedName name="QBCOMPANYFILENAME" localSheetId="0">"C:\Users\Valued Customer\Desktop\Town of Arpin Quickbooks0515.QBW"</definedName>
    <definedName name="QBENDDATE" localSheetId="0">20181217</definedName>
    <definedName name="QBHEADERSONSCREEN" localSheetId="0">FALSE</definedName>
    <definedName name="QBMETADATASIZE" localSheetId="0">5907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"b2114341919a4229889be4efef62a48f"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0</definedName>
    <definedName name="QBREPORTTYPE" localSheetId="0">0</definedName>
    <definedName name="QBROWHEADERS" localSheetId="0">4</definedName>
    <definedName name="QBSTARTDATE" localSheetId="0">20171218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4" i="1" l="1"/>
  <c r="N61" i="1"/>
  <c r="N57" i="1"/>
  <c r="N54" i="1"/>
  <c r="N48" i="1"/>
  <c r="N44" i="1"/>
  <c r="N37" i="1"/>
  <c r="N29" i="1"/>
  <c r="N25" i="1"/>
  <c r="N22" i="1"/>
  <c r="N19" i="1"/>
  <c r="N16" i="1"/>
  <c r="N9" i="1"/>
  <c r="I65" i="1"/>
  <c r="I62" i="1"/>
  <c r="I59" i="1"/>
  <c r="I56" i="1"/>
  <c r="I50" i="1"/>
  <c r="I46" i="1"/>
  <c r="I39" i="1"/>
  <c r="I31" i="1"/>
  <c r="I26" i="1"/>
  <c r="I22" i="1"/>
  <c r="I19" i="1"/>
  <c r="I9" i="1"/>
  <c r="E63" i="1"/>
  <c r="E59" i="1"/>
  <c r="E56" i="1"/>
  <c r="E53" i="1"/>
  <c r="E47" i="1"/>
  <c r="E43" i="1"/>
  <c r="E36" i="1"/>
  <c r="E64" i="1" s="1"/>
  <c r="E28" i="1"/>
  <c r="E23" i="1"/>
  <c r="E20" i="1"/>
  <c r="E17" i="1"/>
  <c r="E9" i="1"/>
  <c r="E29" i="1" s="1"/>
  <c r="N65" i="1" l="1"/>
  <c r="E65" i="1"/>
  <c r="N30" i="1"/>
  <c r="N66" i="1" s="1"/>
  <c r="I66" i="1"/>
  <c r="I32" i="1"/>
  <c r="I67" i="1" s="1"/>
</calcChain>
</file>

<file path=xl/sharedStrings.xml><?xml version="1.0" encoding="utf-8"?>
<sst xmlns="http://schemas.openxmlformats.org/spreadsheetml/2006/main" count="196" uniqueCount="75">
  <si>
    <t>Dec 18, '17 - Dec 17, 18</t>
  </si>
  <si>
    <t>Income</t>
  </si>
  <si>
    <t>020-40000 - Tax Collection Reve</t>
  </si>
  <si>
    <t>002-40000 - Tax Collect (Jan)</t>
  </si>
  <si>
    <t>004-40000 - Tax Collect (Dec)</t>
  </si>
  <si>
    <t>005-40000 - Lottery Credit Reve</t>
  </si>
  <si>
    <t>008-40000 - Dog License Revenue</t>
  </si>
  <si>
    <t>010-40000 - August Stlmnt Cty</t>
  </si>
  <si>
    <t>Total 020-40000 - Tax Collection Reve</t>
  </si>
  <si>
    <t>104-43000 - Intergovermental Re</t>
  </si>
  <si>
    <t>103-43410 - Shared Revenue</t>
  </si>
  <si>
    <t>103-43420 - Fire Insurance Tax</t>
  </si>
  <si>
    <t>103-43430 Other State Share Tax</t>
  </si>
  <si>
    <t>103-43531 General Transportatio</t>
  </si>
  <si>
    <t>103-43545 - Recycling</t>
  </si>
  <si>
    <t>103-43650 - Managed Forest PILT</t>
  </si>
  <si>
    <t>Total 104-43000 - Intergovermental Re</t>
  </si>
  <si>
    <t>110-46000 - Public Charges for</t>
  </si>
  <si>
    <t>109-46540 - Cemetery</t>
  </si>
  <si>
    <t>Total 110-46000 - Public Charges for</t>
  </si>
  <si>
    <t>112-47000 - Intergvt Services</t>
  </si>
  <si>
    <t>111-47323 - Fire Services</t>
  </si>
  <si>
    <t>Total 112-47000 - Intergvt Services</t>
  </si>
  <si>
    <t>114-48000 - Misc Revenues</t>
  </si>
  <si>
    <t>113-48110 - Interest Income</t>
  </si>
  <si>
    <t>113-48303 - Sale of HWY Equipme</t>
  </si>
  <si>
    <t>113-48900 - Misc Revenues</t>
  </si>
  <si>
    <t>Total 114-48000 - Misc Revenues</t>
  </si>
  <si>
    <t>Total Income</t>
  </si>
  <si>
    <t>Expense</t>
  </si>
  <si>
    <t>040-50000 Taxes Paid to Others</t>
  </si>
  <si>
    <t>022-50000 Taxes to County</t>
  </si>
  <si>
    <t>025-50000 - Dog license</t>
  </si>
  <si>
    <t>028-50000 Tax School District</t>
  </si>
  <si>
    <t>030-50000 - Tax to Tech College</t>
  </si>
  <si>
    <t>Total 040-50000 Taxes Paid to Others</t>
  </si>
  <si>
    <t>119-51000 - General Government</t>
  </si>
  <si>
    <t>118-51100 - Legislative Board</t>
  </si>
  <si>
    <t>118-51400 - General Admin</t>
  </si>
  <si>
    <t>118-51500 - Financial Admin</t>
  </si>
  <si>
    <t>118-51600 - General Buildings</t>
  </si>
  <si>
    <t>118-51938 - Insurance</t>
  </si>
  <si>
    <t>Total 119-51000 - General Government</t>
  </si>
  <si>
    <t>121-52000 Public Safety</t>
  </si>
  <si>
    <t>120-52200 - Fire Protection</t>
  </si>
  <si>
    <t>120-52300 - Ambulance/EMS</t>
  </si>
  <si>
    <t>Total 121-52000 Public Safety</t>
  </si>
  <si>
    <t>123-53000 - Public Works</t>
  </si>
  <si>
    <t>122-53311 - Road Maintenance</t>
  </si>
  <si>
    <t>122-53315 - Street/HWY Const</t>
  </si>
  <si>
    <t>122-53635 - Recycling</t>
  </si>
  <si>
    <t>122-53680 - Garbage Service</t>
  </si>
  <si>
    <t>Total 123-53000 - Public Works</t>
  </si>
  <si>
    <t>125-54000 - Health &amp; Human Serv</t>
  </si>
  <si>
    <t>124-54910 - Cemetery</t>
  </si>
  <si>
    <t>Total 125-54000 - Health &amp; Human Serv</t>
  </si>
  <si>
    <t>127-55000 Culture, Rec &amp; Edu</t>
  </si>
  <si>
    <t>126-55110 - Library</t>
  </si>
  <si>
    <t>Total 127-55000 Culture, Rec &amp; Edu</t>
  </si>
  <si>
    <t>135-59000 - Other Financing Use</t>
  </si>
  <si>
    <t>134-59900 - Refund of Taxes</t>
  </si>
  <si>
    <t>135-59000 - Other Financing Use - Other</t>
  </si>
  <si>
    <t>Total 135-59000 - Other Financing Use</t>
  </si>
  <si>
    <t>Total Expense</t>
  </si>
  <si>
    <t>Net Income</t>
  </si>
  <si>
    <t>Dec 17, '18 - Dec 16, 19</t>
  </si>
  <si>
    <t>103-43640 - MFL Withdraw-Yield</t>
  </si>
  <si>
    <t>103-43790  Grants From County a</t>
  </si>
  <si>
    <t>106-44000 License &amp; Permits</t>
  </si>
  <si>
    <t>105-44300 Building Permits</t>
  </si>
  <si>
    <t>Total 106-44000 License &amp; Permits</t>
  </si>
  <si>
    <t>110-46000 - Public Charges for - Other</t>
  </si>
  <si>
    <t>114-48000 - Misc Revenues - Other</t>
  </si>
  <si>
    <t>Dec 16, '19 - Dec 31, 20</t>
  </si>
  <si>
    <t>127-55000 Culture, Rec &amp; Edu -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</si>
</sst>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297180</xdr:colOff>
          <xdr:row>1</xdr:row>
          <xdr:rowOff>38100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297180</xdr:colOff>
          <xdr:row>1</xdr:row>
          <xdr:rowOff>38100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2FD7E-473D-41EC-91E2-56421B86A179}">
  <sheetPr codeName="Sheet1"/>
  <dimension ref="A1:O68"/>
  <sheetViews>
    <sheetView tabSelected="1" workbookViewId="0">
      <pane xSplit="4" ySplit="1" topLeftCell="E2" activePane="bottomRight" state="frozenSplit"/>
      <selection pane="topRight" activeCell="E1" sqref="E1"/>
      <selection pane="bottomLeft" activeCell="A2" sqref="A2"/>
      <selection pane="bottomRight" activeCell="Q29" sqref="Q29"/>
    </sheetView>
  </sheetViews>
  <sheetFormatPr defaultRowHeight="14.4" x14ac:dyDescent="0.3"/>
  <cols>
    <col min="1" max="3" width="3" style="7" customWidth="1"/>
    <col min="4" max="4" width="14.109375" style="7" customWidth="1"/>
    <col min="5" max="5" width="16.77734375" bestFit="1" customWidth="1"/>
    <col min="6" max="6" width="6.109375" customWidth="1"/>
    <col min="8" max="8" width="8.109375" customWidth="1"/>
    <col min="10" max="10" width="5.6640625" customWidth="1"/>
    <col min="13" max="13" width="10" customWidth="1"/>
  </cols>
  <sheetData>
    <row r="1" spans="1:14" s="10" customFormat="1" ht="15" thickBot="1" x14ac:dyDescent="0.35">
      <c r="A1" s="8"/>
      <c r="B1" s="8"/>
      <c r="C1" s="8"/>
      <c r="D1" s="8"/>
      <c r="E1" s="9" t="s">
        <v>0</v>
      </c>
      <c r="F1" s="8"/>
      <c r="G1" s="8"/>
      <c r="H1" s="8"/>
      <c r="I1" s="9" t="s">
        <v>65</v>
      </c>
      <c r="K1" s="8"/>
      <c r="L1" s="8"/>
      <c r="M1" s="8"/>
      <c r="N1" s="9" t="s">
        <v>73</v>
      </c>
    </row>
    <row r="2" spans="1:14" ht="15" thickTop="1" x14ac:dyDescent="0.3">
      <c r="A2" s="1"/>
      <c r="B2" s="1" t="s">
        <v>1</v>
      </c>
      <c r="C2" s="1"/>
      <c r="D2" s="1"/>
      <c r="E2" s="2"/>
      <c r="F2" s="1" t="s">
        <v>1</v>
      </c>
      <c r="G2" s="1"/>
      <c r="H2" s="1"/>
      <c r="I2" s="2"/>
      <c r="K2" s="1" t="s">
        <v>1</v>
      </c>
      <c r="L2" s="1"/>
      <c r="M2" s="1"/>
      <c r="N2" s="2"/>
    </row>
    <row r="3" spans="1:14" x14ac:dyDescent="0.3">
      <c r="A3" s="1"/>
      <c r="B3" s="1"/>
      <c r="C3" s="1" t="s">
        <v>2</v>
      </c>
      <c r="D3" s="1"/>
      <c r="E3" s="2"/>
      <c r="F3" s="1"/>
      <c r="G3" s="1" t="s">
        <v>2</v>
      </c>
      <c r="H3" s="1"/>
      <c r="I3" s="2"/>
      <c r="K3" s="1"/>
      <c r="L3" s="1" t="s">
        <v>2</v>
      </c>
      <c r="M3" s="1"/>
      <c r="N3" s="2"/>
    </row>
    <row r="4" spans="1:14" x14ac:dyDescent="0.3">
      <c r="A4" s="1"/>
      <c r="B4" s="1"/>
      <c r="C4" s="1"/>
      <c r="D4" s="1" t="s">
        <v>3</v>
      </c>
      <c r="E4" s="2">
        <v>359690.64</v>
      </c>
      <c r="F4" s="1"/>
      <c r="G4" s="1"/>
      <c r="H4" s="1" t="s">
        <v>3</v>
      </c>
      <c r="I4" s="2">
        <v>382922.06</v>
      </c>
      <c r="K4" s="1"/>
      <c r="L4" s="1"/>
      <c r="M4" s="1" t="s">
        <v>3</v>
      </c>
      <c r="N4" s="2">
        <v>180320.4</v>
      </c>
    </row>
    <row r="5" spans="1:14" x14ac:dyDescent="0.3">
      <c r="A5" s="1"/>
      <c r="B5" s="1"/>
      <c r="C5" s="1"/>
      <c r="D5" s="1" t="s">
        <v>4</v>
      </c>
      <c r="E5" s="2">
        <v>437414.89</v>
      </c>
      <c r="F5" s="1"/>
      <c r="G5" s="1"/>
      <c r="H5" s="1" t="s">
        <v>4</v>
      </c>
      <c r="I5" s="2">
        <v>386030.08000000002</v>
      </c>
      <c r="K5" s="1"/>
      <c r="L5" s="1"/>
      <c r="M5" s="1" t="s">
        <v>4</v>
      </c>
      <c r="N5" s="2">
        <v>485936.4</v>
      </c>
    </row>
    <row r="6" spans="1:14" x14ac:dyDescent="0.3">
      <c r="A6" s="1"/>
      <c r="B6" s="1"/>
      <c r="C6" s="1"/>
      <c r="D6" s="1" t="s">
        <v>5</v>
      </c>
      <c r="E6" s="2">
        <v>5270.86</v>
      </c>
      <c r="F6" s="1"/>
      <c r="G6" s="1"/>
      <c r="H6" s="1" t="s">
        <v>5</v>
      </c>
      <c r="I6" s="2">
        <v>6951.18</v>
      </c>
      <c r="K6" s="1"/>
      <c r="L6" s="1"/>
      <c r="M6" s="1" t="s">
        <v>5</v>
      </c>
      <c r="N6" s="2">
        <v>7803.32</v>
      </c>
    </row>
    <row r="7" spans="1:14" x14ac:dyDescent="0.3">
      <c r="A7" s="1"/>
      <c r="B7" s="1"/>
      <c r="C7" s="1"/>
      <c r="D7" s="1" t="s">
        <v>6</v>
      </c>
      <c r="E7" s="2">
        <v>198</v>
      </c>
      <c r="F7" s="1"/>
      <c r="G7" s="1"/>
      <c r="H7" s="1" t="s">
        <v>6</v>
      </c>
      <c r="I7" s="2">
        <v>182.66</v>
      </c>
      <c r="K7" s="1"/>
      <c r="L7" s="1"/>
      <c r="M7" s="1" t="s">
        <v>6</v>
      </c>
      <c r="N7" s="2">
        <v>164.54</v>
      </c>
    </row>
    <row r="8" spans="1:14" ht="15" thickBot="1" x14ac:dyDescent="0.35">
      <c r="A8" s="1"/>
      <c r="B8" s="1"/>
      <c r="C8" s="1"/>
      <c r="D8" s="1" t="s">
        <v>7</v>
      </c>
      <c r="E8" s="3">
        <v>58642.63</v>
      </c>
      <c r="F8" s="1"/>
      <c r="G8" s="1"/>
      <c r="H8" s="1" t="s">
        <v>7</v>
      </c>
      <c r="I8" s="3">
        <v>61329.48</v>
      </c>
      <c r="K8" s="1"/>
      <c r="L8" s="1"/>
      <c r="M8" s="1" t="s">
        <v>7</v>
      </c>
      <c r="N8" s="3">
        <v>57331.3</v>
      </c>
    </row>
    <row r="9" spans="1:14" x14ac:dyDescent="0.3">
      <c r="A9" s="1"/>
      <c r="B9" s="1"/>
      <c r="C9" s="1" t="s">
        <v>8</v>
      </c>
      <c r="D9" s="1"/>
      <c r="E9" s="2">
        <f>ROUND(SUM(E3:E8),5)</f>
        <v>861217.02</v>
      </c>
      <c r="F9" s="1"/>
      <c r="G9" s="1" t="s">
        <v>8</v>
      </c>
      <c r="H9" s="1"/>
      <c r="I9" s="2">
        <f>ROUND(SUM(I3:I8),5)</f>
        <v>837415.46</v>
      </c>
      <c r="K9" s="1"/>
      <c r="L9" s="1" t="s">
        <v>8</v>
      </c>
      <c r="M9" s="1"/>
      <c r="N9" s="2">
        <f>ROUND(SUM(N3:N8),5)</f>
        <v>731555.96</v>
      </c>
    </row>
    <row r="10" spans="1:14" x14ac:dyDescent="0.3">
      <c r="A10" s="1"/>
      <c r="B10" s="1"/>
      <c r="C10" s="1" t="s">
        <v>9</v>
      </c>
      <c r="D10" s="1"/>
      <c r="E10" s="2"/>
      <c r="F10" s="1"/>
      <c r="G10" s="1" t="s">
        <v>9</v>
      </c>
      <c r="H10" s="1"/>
      <c r="I10" s="2"/>
      <c r="K10" s="1"/>
      <c r="L10" s="1" t="s">
        <v>9</v>
      </c>
      <c r="M10" s="1"/>
      <c r="N10" s="2"/>
    </row>
    <row r="11" spans="1:14" x14ac:dyDescent="0.3">
      <c r="A11" s="1"/>
      <c r="B11" s="1"/>
      <c r="C11" s="1"/>
      <c r="D11" s="1" t="s">
        <v>10</v>
      </c>
      <c r="E11" s="2">
        <v>93799.95</v>
      </c>
      <c r="F11" s="1"/>
      <c r="G11" s="1"/>
      <c r="H11" s="1" t="s">
        <v>10</v>
      </c>
      <c r="I11" s="2">
        <v>93814.92</v>
      </c>
      <c r="K11" s="1"/>
      <c r="L11" s="1"/>
      <c r="M11" s="1" t="s">
        <v>10</v>
      </c>
      <c r="N11" s="2">
        <v>14017.86</v>
      </c>
    </row>
    <row r="12" spans="1:14" x14ac:dyDescent="0.3">
      <c r="A12" s="1"/>
      <c r="B12" s="1"/>
      <c r="C12" s="1"/>
      <c r="D12" s="1" t="s">
        <v>11</v>
      </c>
      <c r="E12" s="2">
        <v>2586.71</v>
      </c>
      <c r="F12" s="1"/>
      <c r="G12" s="1"/>
      <c r="H12" s="1" t="s">
        <v>11</v>
      </c>
      <c r="I12" s="2">
        <v>4266.12</v>
      </c>
      <c r="K12" s="1"/>
      <c r="L12" s="1"/>
      <c r="M12" s="1" t="s">
        <v>11</v>
      </c>
      <c r="N12" s="2">
        <v>2781.88</v>
      </c>
    </row>
    <row r="13" spans="1:14" x14ac:dyDescent="0.3">
      <c r="A13" s="1"/>
      <c r="B13" s="1"/>
      <c r="C13" s="1"/>
      <c r="D13" s="1" t="s">
        <v>12</v>
      </c>
      <c r="E13" s="2">
        <v>1.01</v>
      </c>
      <c r="F13" s="1"/>
      <c r="G13" s="1"/>
      <c r="H13" s="1" t="s">
        <v>12</v>
      </c>
      <c r="I13" s="2">
        <v>1.03</v>
      </c>
      <c r="K13" s="1"/>
      <c r="L13" s="1"/>
      <c r="M13" s="1" t="s">
        <v>13</v>
      </c>
      <c r="N13" s="2">
        <v>85639.95</v>
      </c>
    </row>
    <row r="14" spans="1:14" x14ac:dyDescent="0.3">
      <c r="A14" s="1"/>
      <c r="B14" s="1"/>
      <c r="C14" s="1"/>
      <c r="D14" s="1" t="s">
        <v>13</v>
      </c>
      <c r="E14" s="2">
        <v>103802.05</v>
      </c>
      <c r="F14" s="1"/>
      <c r="G14" s="1"/>
      <c r="H14" s="1" t="s">
        <v>13</v>
      </c>
      <c r="I14" s="2">
        <v>103802.05</v>
      </c>
      <c r="K14" s="1"/>
      <c r="L14" s="1"/>
      <c r="M14" s="1" t="s">
        <v>14</v>
      </c>
      <c r="N14" s="2">
        <v>501.66</v>
      </c>
    </row>
    <row r="15" spans="1:14" ht="15" thickBot="1" x14ac:dyDescent="0.35">
      <c r="A15" s="1"/>
      <c r="B15" s="1"/>
      <c r="C15" s="1"/>
      <c r="D15" s="1" t="s">
        <v>14</v>
      </c>
      <c r="E15" s="2">
        <v>536.5</v>
      </c>
      <c r="F15" s="1"/>
      <c r="G15" s="1"/>
      <c r="H15" s="1" t="s">
        <v>14</v>
      </c>
      <c r="I15" s="2">
        <v>501.66</v>
      </c>
      <c r="K15" s="1"/>
      <c r="L15" s="1"/>
      <c r="M15" s="1" t="s">
        <v>15</v>
      </c>
      <c r="N15" s="3">
        <v>2431.3200000000002</v>
      </c>
    </row>
    <row r="16" spans="1:14" ht="15" thickBot="1" x14ac:dyDescent="0.35">
      <c r="A16" s="1"/>
      <c r="B16" s="1"/>
      <c r="C16" s="1"/>
      <c r="D16" s="1" t="s">
        <v>15</v>
      </c>
      <c r="E16" s="3">
        <v>-1809.83</v>
      </c>
      <c r="F16" s="1"/>
      <c r="G16" s="1"/>
      <c r="H16" s="1" t="s">
        <v>66</v>
      </c>
      <c r="I16" s="2">
        <v>218.37</v>
      </c>
      <c r="K16" s="1"/>
      <c r="L16" s="1" t="s">
        <v>16</v>
      </c>
      <c r="M16" s="1"/>
      <c r="N16" s="2">
        <f>ROUND(SUM(N10:N15),5)</f>
        <v>105372.67</v>
      </c>
    </row>
    <row r="17" spans="1:14" x14ac:dyDescent="0.3">
      <c r="A17" s="1"/>
      <c r="B17" s="1"/>
      <c r="C17" s="1" t="s">
        <v>16</v>
      </c>
      <c r="D17" s="1"/>
      <c r="E17" s="2">
        <f>ROUND(SUM(E10:E16),5)</f>
        <v>198916.39</v>
      </c>
      <c r="F17" s="1"/>
      <c r="G17" s="1"/>
      <c r="H17" s="1" t="s">
        <v>15</v>
      </c>
      <c r="I17" s="2">
        <v>2683.14</v>
      </c>
      <c r="K17" s="1"/>
      <c r="L17" s="1" t="s">
        <v>68</v>
      </c>
      <c r="M17" s="1"/>
      <c r="N17" s="2"/>
    </row>
    <row r="18" spans="1:14" ht="15" thickBot="1" x14ac:dyDescent="0.35">
      <c r="A18" s="1"/>
      <c r="B18" s="1"/>
      <c r="C18" s="1" t="s">
        <v>17</v>
      </c>
      <c r="D18" s="1"/>
      <c r="E18" s="2"/>
      <c r="F18" s="1"/>
      <c r="G18" s="1"/>
      <c r="H18" s="1" t="s">
        <v>67</v>
      </c>
      <c r="I18" s="3">
        <v>800</v>
      </c>
      <c r="K18" s="1"/>
      <c r="L18" s="1"/>
      <c r="M18" s="1" t="s">
        <v>69</v>
      </c>
      <c r="N18" s="3">
        <v>275</v>
      </c>
    </row>
    <row r="19" spans="1:14" ht="15" thickBot="1" x14ac:dyDescent="0.35">
      <c r="A19" s="1"/>
      <c r="B19" s="1"/>
      <c r="C19" s="1"/>
      <c r="D19" s="1" t="s">
        <v>18</v>
      </c>
      <c r="E19" s="3">
        <v>6050</v>
      </c>
      <c r="F19" s="1"/>
      <c r="G19" s="1" t="s">
        <v>16</v>
      </c>
      <c r="H19" s="1"/>
      <c r="I19" s="2">
        <f>ROUND(SUM(I10:I18),5)</f>
        <v>206087.29</v>
      </c>
      <c r="K19" s="1"/>
      <c r="L19" s="1" t="s">
        <v>70</v>
      </c>
      <c r="M19" s="1"/>
      <c r="N19" s="2">
        <f>ROUND(SUM(N17:N18),5)</f>
        <v>275</v>
      </c>
    </row>
    <row r="20" spans="1:14" x14ac:dyDescent="0.3">
      <c r="A20" s="1"/>
      <c r="B20" s="1"/>
      <c r="C20" s="1" t="s">
        <v>19</v>
      </c>
      <c r="D20" s="1"/>
      <c r="E20" s="2">
        <f>ROUND(SUM(E18:E19),5)</f>
        <v>6050</v>
      </c>
      <c r="F20" s="1"/>
      <c r="G20" s="1" t="s">
        <v>68</v>
      </c>
      <c r="H20" s="1"/>
      <c r="I20" s="2"/>
      <c r="K20" s="1"/>
      <c r="L20" s="1" t="s">
        <v>17</v>
      </c>
      <c r="M20" s="1"/>
      <c r="N20" s="2"/>
    </row>
    <row r="21" spans="1:14" ht="15" thickBot="1" x14ac:dyDescent="0.35">
      <c r="A21" s="1"/>
      <c r="B21" s="1"/>
      <c r="C21" s="1" t="s">
        <v>20</v>
      </c>
      <c r="D21" s="1"/>
      <c r="E21" s="2"/>
      <c r="F21" s="1"/>
      <c r="G21" s="1"/>
      <c r="H21" s="1" t="s">
        <v>69</v>
      </c>
      <c r="I21" s="3">
        <v>1275</v>
      </c>
      <c r="K21" s="1"/>
      <c r="L21" s="1"/>
      <c r="M21" s="1" t="s">
        <v>18</v>
      </c>
      <c r="N21" s="3">
        <v>3050</v>
      </c>
    </row>
    <row r="22" spans="1:14" ht="15" thickBot="1" x14ac:dyDescent="0.35">
      <c r="A22" s="1"/>
      <c r="B22" s="1"/>
      <c r="C22" s="1"/>
      <c r="D22" s="1" t="s">
        <v>21</v>
      </c>
      <c r="E22" s="3">
        <v>1798.71</v>
      </c>
      <c r="F22" s="1"/>
      <c r="G22" s="1" t="s">
        <v>70</v>
      </c>
      <c r="H22" s="1"/>
      <c r="I22" s="2">
        <f>ROUND(SUM(I20:I21),5)</f>
        <v>1275</v>
      </c>
      <c r="K22" s="1"/>
      <c r="L22" s="1" t="s">
        <v>19</v>
      </c>
      <c r="M22" s="1"/>
      <c r="N22" s="2">
        <f>ROUND(SUM(N20:N21),5)</f>
        <v>3050</v>
      </c>
    </row>
    <row r="23" spans="1:14" x14ac:dyDescent="0.3">
      <c r="A23" s="1"/>
      <c r="B23" s="1"/>
      <c r="C23" s="1" t="s">
        <v>22</v>
      </c>
      <c r="D23" s="1"/>
      <c r="E23" s="2">
        <f>ROUND(SUM(E21:E22),5)</f>
        <v>1798.71</v>
      </c>
      <c r="F23" s="1"/>
      <c r="G23" s="1" t="s">
        <v>17</v>
      </c>
      <c r="H23" s="1"/>
      <c r="I23" s="2"/>
      <c r="K23" s="1"/>
      <c r="L23" s="1" t="s">
        <v>20</v>
      </c>
      <c r="M23" s="1"/>
      <c r="N23" s="2"/>
    </row>
    <row r="24" spans="1:14" ht="15" thickBot="1" x14ac:dyDescent="0.35">
      <c r="A24" s="1"/>
      <c r="B24" s="1"/>
      <c r="C24" s="1" t="s">
        <v>23</v>
      </c>
      <c r="D24" s="1"/>
      <c r="E24" s="2"/>
      <c r="F24" s="1"/>
      <c r="G24" s="1"/>
      <c r="H24" s="1" t="s">
        <v>18</v>
      </c>
      <c r="I24" s="2">
        <v>20422.43</v>
      </c>
      <c r="K24" s="1"/>
      <c r="L24" s="1"/>
      <c r="M24" s="1" t="s">
        <v>21</v>
      </c>
      <c r="N24" s="3">
        <v>1170.69</v>
      </c>
    </row>
    <row r="25" spans="1:14" ht="15" thickBot="1" x14ac:dyDescent="0.35">
      <c r="A25" s="1"/>
      <c r="B25" s="1"/>
      <c r="C25" s="1"/>
      <c r="D25" s="1" t="s">
        <v>24</v>
      </c>
      <c r="E25" s="2">
        <v>708.97</v>
      </c>
      <c r="F25" s="1"/>
      <c r="G25" s="1"/>
      <c r="H25" s="1" t="s">
        <v>71</v>
      </c>
      <c r="I25" s="3">
        <v>150</v>
      </c>
      <c r="K25" s="1"/>
      <c r="L25" s="1" t="s">
        <v>22</v>
      </c>
      <c r="M25" s="1"/>
      <c r="N25" s="2">
        <f>ROUND(SUM(N23:N24),5)</f>
        <v>1170.69</v>
      </c>
    </row>
    <row r="26" spans="1:14" x14ac:dyDescent="0.3">
      <c r="A26" s="1"/>
      <c r="B26" s="1"/>
      <c r="C26" s="1"/>
      <c r="D26" s="1" t="s">
        <v>25</v>
      </c>
      <c r="E26" s="2">
        <v>15000</v>
      </c>
      <c r="F26" s="1"/>
      <c r="G26" s="1" t="s">
        <v>19</v>
      </c>
      <c r="H26" s="1"/>
      <c r="I26" s="2">
        <f>ROUND(SUM(I23:I25),5)</f>
        <v>20572.43</v>
      </c>
      <c r="K26" s="1"/>
      <c r="L26" s="1" t="s">
        <v>23</v>
      </c>
      <c r="M26" s="1"/>
      <c r="N26" s="2"/>
    </row>
    <row r="27" spans="1:14" ht="15" thickBot="1" x14ac:dyDescent="0.35">
      <c r="A27" s="1"/>
      <c r="B27" s="1"/>
      <c r="C27" s="1"/>
      <c r="D27" s="1" t="s">
        <v>26</v>
      </c>
      <c r="E27" s="2">
        <v>8081.59</v>
      </c>
      <c r="F27" s="1"/>
      <c r="G27" s="1" t="s">
        <v>23</v>
      </c>
      <c r="H27" s="1"/>
      <c r="I27" s="2"/>
      <c r="K27" s="1"/>
      <c r="L27" s="1"/>
      <c r="M27" s="1" t="s">
        <v>24</v>
      </c>
      <c r="N27" s="2">
        <v>2408.5700000000002</v>
      </c>
    </row>
    <row r="28" spans="1:14" ht="15" thickBot="1" x14ac:dyDescent="0.35">
      <c r="A28" s="1"/>
      <c r="B28" s="1"/>
      <c r="C28" s="1" t="s">
        <v>27</v>
      </c>
      <c r="D28" s="1"/>
      <c r="E28" s="4">
        <f>ROUND(SUM(E24:E27),5)</f>
        <v>23790.560000000001</v>
      </c>
      <c r="F28" s="1"/>
      <c r="G28" s="1"/>
      <c r="H28" s="1" t="s">
        <v>24</v>
      </c>
      <c r="I28" s="2">
        <v>1615.9</v>
      </c>
      <c r="K28" s="1"/>
      <c r="L28" s="1"/>
      <c r="M28" s="1" t="s">
        <v>26</v>
      </c>
      <c r="N28" s="2">
        <v>6756.7</v>
      </c>
    </row>
    <row r="29" spans="1:14" ht="15" thickBot="1" x14ac:dyDescent="0.35">
      <c r="A29" s="1"/>
      <c r="B29" s="1" t="s">
        <v>28</v>
      </c>
      <c r="C29" s="1"/>
      <c r="D29" s="1"/>
      <c r="E29" s="2">
        <f>ROUND(E2+E9+E17+E20+E23+E28,5)</f>
        <v>1091772.68</v>
      </c>
      <c r="F29" s="1"/>
      <c r="G29" s="1"/>
      <c r="H29" s="1" t="s">
        <v>26</v>
      </c>
      <c r="I29" s="2">
        <v>7743.41</v>
      </c>
      <c r="K29" s="1"/>
      <c r="L29" s="1" t="s">
        <v>27</v>
      </c>
      <c r="M29" s="1"/>
      <c r="N29" s="4">
        <f>ROUND(SUM(N26:N28),5)</f>
        <v>9165.27</v>
      </c>
    </row>
    <row r="30" spans="1:14" ht="15" thickBot="1" x14ac:dyDescent="0.35">
      <c r="A30" s="1"/>
      <c r="B30" s="1" t="s">
        <v>29</v>
      </c>
      <c r="C30" s="1"/>
      <c r="D30" s="1"/>
      <c r="E30" s="2"/>
      <c r="F30" s="1"/>
      <c r="G30" s="1"/>
      <c r="H30" s="1" t="s">
        <v>72</v>
      </c>
      <c r="I30" s="2">
        <v>154.16</v>
      </c>
      <c r="K30" s="1" t="s">
        <v>28</v>
      </c>
      <c r="L30" s="1"/>
      <c r="M30" s="1"/>
      <c r="N30" s="2">
        <f>ROUND(N2+N9+N16+N19+N22+N25+N29,5)</f>
        <v>850589.59</v>
      </c>
    </row>
    <row r="31" spans="1:14" ht="15" thickBot="1" x14ac:dyDescent="0.35">
      <c r="A31" s="1"/>
      <c r="B31" s="1"/>
      <c r="C31" s="1" t="s">
        <v>30</v>
      </c>
      <c r="D31" s="1"/>
      <c r="E31" s="2"/>
      <c r="F31" s="1"/>
      <c r="G31" s="1" t="s">
        <v>27</v>
      </c>
      <c r="H31" s="1"/>
      <c r="I31" s="4">
        <f>ROUND(SUM(I27:I30),5)</f>
        <v>9513.4699999999993</v>
      </c>
      <c r="K31" s="1" t="s">
        <v>29</v>
      </c>
      <c r="L31" s="1"/>
      <c r="M31" s="1"/>
      <c r="N31" s="2"/>
    </row>
    <row r="32" spans="1:14" x14ac:dyDescent="0.3">
      <c r="A32" s="1"/>
      <c r="B32" s="1"/>
      <c r="C32" s="1"/>
      <c r="D32" s="1" t="s">
        <v>31</v>
      </c>
      <c r="E32" s="2">
        <v>230772.53</v>
      </c>
      <c r="F32" s="1" t="s">
        <v>28</v>
      </c>
      <c r="G32" s="1"/>
      <c r="H32" s="1"/>
      <c r="I32" s="2">
        <f>ROUND(I2+I9+I19+I22+I26+I31,5)</f>
        <v>1074863.6499999999</v>
      </c>
      <c r="K32" s="1"/>
      <c r="L32" s="1" t="s">
        <v>30</v>
      </c>
      <c r="M32" s="1"/>
      <c r="N32" s="2"/>
    </row>
    <row r="33" spans="1:14" x14ac:dyDescent="0.3">
      <c r="A33" s="1"/>
      <c r="B33" s="1"/>
      <c r="C33" s="1"/>
      <c r="D33" s="1" t="s">
        <v>32</v>
      </c>
      <c r="E33" s="2">
        <v>627</v>
      </c>
      <c r="F33" s="1" t="s">
        <v>29</v>
      </c>
      <c r="G33" s="1"/>
      <c r="H33" s="1"/>
      <c r="I33" s="2"/>
      <c r="K33" s="1"/>
      <c r="L33" s="1"/>
      <c r="M33" s="1" t="s">
        <v>31</v>
      </c>
      <c r="N33" s="2">
        <v>124726.67</v>
      </c>
    </row>
    <row r="34" spans="1:14" x14ac:dyDescent="0.3">
      <c r="A34" s="1"/>
      <c r="B34" s="1"/>
      <c r="C34" s="1"/>
      <c r="D34" s="1" t="s">
        <v>33</v>
      </c>
      <c r="E34" s="2">
        <v>393287.08</v>
      </c>
      <c r="F34" s="1"/>
      <c r="G34" s="1" t="s">
        <v>30</v>
      </c>
      <c r="H34" s="1"/>
      <c r="I34" s="2"/>
      <c r="K34" s="1"/>
      <c r="L34" s="1"/>
      <c r="M34" s="1" t="s">
        <v>32</v>
      </c>
      <c r="N34" s="2">
        <v>594</v>
      </c>
    </row>
    <row r="35" spans="1:14" ht="15" thickBot="1" x14ac:dyDescent="0.35">
      <c r="A35" s="1"/>
      <c r="B35" s="1"/>
      <c r="C35" s="1"/>
      <c r="D35" s="1" t="s">
        <v>34</v>
      </c>
      <c r="E35" s="3">
        <v>37033.11</v>
      </c>
      <c r="F35" s="1"/>
      <c r="G35" s="1"/>
      <c r="H35" s="1" t="s">
        <v>31</v>
      </c>
      <c r="I35" s="2">
        <v>220760.57</v>
      </c>
      <c r="K35" s="1"/>
      <c r="L35" s="1"/>
      <c r="M35" s="1" t="s">
        <v>33</v>
      </c>
      <c r="N35" s="2">
        <v>356874.78</v>
      </c>
    </row>
    <row r="36" spans="1:14" ht="15" thickBot="1" x14ac:dyDescent="0.35">
      <c r="A36" s="1"/>
      <c r="B36" s="1"/>
      <c r="C36" s="1" t="s">
        <v>35</v>
      </c>
      <c r="D36" s="1"/>
      <c r="E36" s="2">
        <f>ROUND(SUM(E31:E35),5)</f>
        <v>661719.72</v>
      </c>
      <c r="F36" s="1"/>
      <c r="G36" s="1"/>
      <c r="H36" s="1" t="s">
        <v>32</v>
      </c>
      <c r="I36" s="2">
        <v>594</v>
      </c>
      <c r="K36" s="1"/>
      <c r="L36" s="1"/>
      <c r="M36" s="1" t="s">
        <v>34</v>
      </c>
      <c r="N36" s="3">
        <v>41913.01</v>
      </c>
    </row>
    <row r="37" spans="1:14" x14ac:dyDescent="0.3">
      <c r="A37" s="1"/>
      <c r="B37" s="1"/>
      <c r="C37" s="1" t="s">
        <v>36</v>
      </c>
      <c r="D37" s="1"/>
      <c r="E37" s="2"/>
      <c r="F37" s="1"/>
      <c r="G37" s="1"/>
      <c r="H37" s="1" t="s">
        <v>33</v>
      </c>
      <c r="I37" s="2">
        <v>375245.41</v>
      </c>
      <c r="K37" s="1"/>
      <c r="L37" s="1" t="s">
        <v>35</v>
      </c>
      <c r="M37" s="1"/>
      <c r="N37" s="2">
        <f>ROUND(SUM(N32:N36),5)</f>
        <v>524108.46</v>
      </c>
    </row>
    <row r="38" spans="1:14" ht="15" thickBot="1" x14ac:dyDescent="0.35">
      <c r="A38" s="1"/>
      <c r="B38" s="1"/>
      <c r="C38" s="1"/>
      <c r="D38" s="1" t="s">
        <v>37</v>
      </c>
      <c r="E38" s="2">
        <v>20867.849999999999</v>
      </c>
      <c r="F38" s="1"/>
      <c r="G38" s="1"/>
      <c r="H38" s="1" t="s">
        <v>34</v>
      </c>
      <c r="I38" s="3">
        <v>40120.25</v>
      </c>
      <c r="K38" s="1"/>
      <c r="L38" s="1" t="s">
        <v>36</v>
      </c>
      <c r="M38" s="1"/>
      <c r="N38" s="2"/>
    </row>
    <row r="39" spans="1:14" x14ac:dyDescent="0.3">
      <c r="A39" s="1"/>
      <c r="B39" s="1"/>
      <c r="C39" s="1"/>
      <c r="D39" s="1" t="s">
        <v>38</v>
      </c>
      <c r="E39" s="2">
        <v>13946.52</v>
      </c>
      <c r="F39" s="1"/>
      <c r="G39" s="1" t="s">
        <v>35</v>
      </c>
      <c r="H39" s="1"/>
      <c r="I39" s="2">
        <f>ROUND(SUM(I34:I38),5)</f>
        <v>636720.23</v>
      </c>
      <c r="K39" s="1"/>
      <c r="L39" s="1"/>
      <c r="M39" s="1" t="s">
        <v>37</v>
      </c>
      <c r="N39" s="2">
        <v>17618.03</v>
      </c>
    </row>
    <row r="40" spans="1:14" x14ac:dyDescent="0.3">
      <c r="A40" s="1"/>
      <c r="B40" s="1"/>
      <c r="C40" s="1"/>
      <c r="D40" s="1" t="s">
        <v>39</v>
      </c>
      <c r="E40" s="2">
        <v>9179.0499999999993</v>
      </c>
      <c r="F40" s="1"/>
      <c r="G40" s="1" t="s">
        <v>36</v>
      </c>
      <c r="H40" s="1"/>
      <c r="I40" s="2"/>
      <c r="K40" s="1"/>
      <c r="L40" s="1"/>
      <c r="M40" s="1" t="s">
        <v>38</v>
      </c>
      <c r="N40" s="2">
        <v>12173.53</v>
      </c>
    </row>
    <row r="41" spans="1:14" x14ac:dyDescent="0.3">
      <c r="A41" s="1"/>
      <c r="B41" s="1"/>
      <c r="C41" s="1"/>
      <c r="D41" s="1" t="s">
        <v>40</v>
      </c>
      <c r="E41" s="2">
        <v>3510</v>
      </c>
      <c r="F41" s="1"/>
      <c r="G41" s="1"/>
      <c r="H41" s="1" t="s">
        <v>37</v>
      </c>
      <c r="I41" s="2">
        <v>21038.58</v>
      </c>
      <c r="K41" s="1"/>
      <c r="L41" s="1"/>
      <c r="M41" s="1" t="s">
        <v>39</v>
      </c>
      <c r="N41" s="2">
        <v>7359.27</v>
      </c>
    </row>
    <row r="42" spans="1:14" ht="15" thickBot="1" x14ac:dyDescent="0.35">
      <c r="A42" s="1"/>
      <c r="B42" s="1"/>
      <c r="C42" s="1"/>
      <c r="D42" s="1" t="s">
        <v>41</v>
      </c>
      <c r="E42" s="3">
        <v>8965</v>
      </c>
      <c r="F42" s="1"/>
      <c r="G42" s="1"/>
      <c r="H42" s="1" t="s">
        <v>38</v>
      </c>
      <c r="I42" s="2">
        <v>20675.95</v>
      </c>
      <c r="K42" s="1"/>
      <c r="L42" s="1"/>
      <c r="M42" s="1" t="s">
        <v>40</v>
      </c>
      <c r="N42" s="2">
        <v>2880</v>
      </c>
    </row>
    <row r="43" spans="1:14" ht="15" thickBot="1" x14ac:dyDescent="0.35">
      <c r="A43" s="1"/>
      <c r="B43" s="1"/>
      <c r="C43" s="1" t="s">
        <v>42</v>
      </c>
      <c r="D43" s="1"/>
      <c r="E43" s="2">
        <f>ROUND(SUM(E37:E42),5)</f>
        <v>56468.42</v>
      </c>
      <c r="F43" s="1"/>
      <c r="G43" s="1"/>
      <c r="H43" s="1" t="s">
        <v>39</v>
      </c>
      <c r="I43" s="2">
        <v>15014.6</v>
      </c>
      <c r="K43" s="1"/>
      <c r="L43" s="1"/>
      <c r="M43" s="1" t="s">
        <v>41</v>
      </c>
      <c r="N43" s="3">
        <v>11890</v>
      </c>
    </row>
    <row r="44" spans="1:14" x14ac:dyDescent="0.3">
      <c r="A44" s="1"/>
      <c r="B44" s="1"/>
      <c r="C44" s="1" t="s">
        <v>43</v>
      </c>
      <c r="D44" s="1"/>
      <c r="E44" s="2"/>
      <c r="F44" s="1"/>
      <c r="G44" s="1"/>
      <c r="H44" s="1" t="s">
        <v>40</v>
      </c>
      <c r="I44" s="2">
        <v>4860</v>
      </c>
      <c r="K44" s="1"/>
      <c r="L44" s="1" t="s">
        <v>42</v>
      </c>
      <c r="M44" s="1"/>
      <c r="N44" s="2">
        <f>ROUND(SUM(N38:N43),5)</f>
        <v>51920.83</v>
      </c>
    </row>
    <row r="45" spans="1:14" ht="15" thickBot="1" x14ac:dyDescent="0.35">
      <c r="A45" s="1"/>
      <c r="B45" s="1"/>
      <c r="C45" s="1"/>
      <c r="D45" s="1" t="s">
        <v>44</v>
      </c>
      <c r="E45" s="2">
        <v>59809.25</v>
      </c>
      <c r="F45" s="1"/>
      <c r="G45" s="1"/>
      <c r="H45" s="1" t="s">
        <v>41</v>
      </c>
      <c r="I45" s="3">
        <v>10278</v>
      </c>
      <c r="K45" s="1"/>
      <c r="L45" s="1" t="s">
        <v>43</v>
      </c>
      <c r="M45" s="1"/>
      <c r="N45" s="2"/>
    </row>
    <row r="46" spans="1:14" ht="15" thickBot="1" x14ac:dyDescent="0.35">
      <c r="A46" s="1"/>
      <c r="B46" s="1"/>
      <c r="C46" s="1"/>
      <c r="D46" s="1" t="s">
        <v>45</v>
      </c>
      <c r="E46" s="3">
        <v>31165.040000000001</v>
      </c>
      <c r="F46" s="1"/>
      <c r="G46" s="1" t="s">
        <v>42</v>
      </c>
      <c r="H46" s="1"/>
      <c r="I46" s="2">
        <f>ROUND(SUM(I40:I45),5)</f>
        <v>71867.13</v>
      </c>
      <c r="K46" s="1"/>
      <c r="L46" s="1"/>
      <c r="M46" s="1" t="s">
        <v>44</v>
      </c>
      <c r="N46" s="2">
        <v>68348.58</v>
      </c>
    </row>
    <row r="47" spans="1:14" ht="15" thickBot="1" x14ac:dyDescent="0.35">
      <c r="A47" s="1"/>
      <c r="B47" s="1"/>
      <c r="C47" s="1" t="s">
        <v>46</v>
      </c>
      <c r="D47" s="1"/>
      <c r="E47" s="2">
        <f>ROUND(SUM(E44:E46),5)</f>
        <v>90974.29</v>
      </c>
      <c r="F47" s="1"/>
      <c r="G47" s="1" t="s">
        <v>43</v>
      </c>
      <c r="H47" s="1"/>
      <c r="I47" s="2"/>
      <c r="K47" s="1"/>
      <c r="L47" s="1"/>
      <c r="M47" s="1" t="s">
        <v>45</v>
      </c>
      <c r="N47" s="3">
        <v>33277.74</v>
      </c>
    </row>
    <row r="48" spans="1:14" x14ac:dyDescent="0.3">
      <c r="A48" s="1"/>
      <c r="B48" s="1"/>
      <c r="C48" s="1" t="s">
        <v>47</v>
      </c>
      <c r="D48" s="1"/>
      <c r="E48" s="2"/>
      <c r="F48" s="1"/>
      <c r="G48" s="1"/>
      <c r="H48" s="1" t="s">
        <v>44</v>
      </c>
      <c r="I48" s="2">
        <v>65482.12</v>
      </c>
      <c r="K48" s="1"/>
      <c r="L48" s="1" t="s">
        <v>46</v>
      </c>
      <c r="M48" s="1"/>
      <c r="N48" s="2">
        <f>ROUND(SUM(N45:N47),5)</f>
        <v>101626.32</v>
      </c>
    </row>
    <row r="49" spans="1:14" ht="15" thickBot="1" x14ac:dyDescent="0.35">
      <c r="A49" s="1"/>
      <c r="B49" s="1"/>
      <c r="C49" s="1"/>
      <c r="D49" s="1" t="s">
        <v>48</v>
      </c>
      <c r="E49" s="2">
        <v>37362.39</v>
      </c>
      <c r="F49" s="1"/>
      <c r="G49" s="1"/>
      <c r="H49" s="1" t="s">
        <v>45</v>
      </c>
      <c r="I49" s="3">
        <v>32832.339999999997</v>
      </c>
      <c r="K49" s="1"/>
      <c r="L49" s="1" t="s">
        <v>47</v>
      </c>
      <c r="M49" s="1"/>
      <c r="N49" s="2"/>
    </row>
    <row r="50" spans="1:14" x14ac:dyDescent="0.3">
      <c r="A50" s="1"/>
      <c r="B50" s="1"/>
      <c r="C50" s="1"/>
      <c r="D50" s="1" t="s">
        <v>49</v>
      </c>
      <c r="E50" s="2">
        <v>136756.82</v>
      </c>
      <c r="F50" s="1"/>
      <c r="G50" s="1" t="s">
        <v>46</v>
      </c>
      <c r="H50" s="1"/>
      <c r="I50" s="2">
        <f>ROUND(SUM(I47:I49),5)</f>
        <v>98314.46</v>
      </c>
      <c r="K50" s="1"/>
      <c r="L50" s="1"/>
      <c r="M50" s="1" t="s">
        <v>48</v>
      </c>
      <c r="N50" s="2">
        <v>27959.07</v>
      </c>
    </row>
    <row r="51" spans="1:14" x14ac:dyDescent="0.3">
      <c r="A51" s="1"/>
      <c r="B51" s="1"/>
      <c r="C51" s="1"/>
      <c r="D51" s="1" t="s">
        <v>50</v>
      </c>
      <c r="E51" s="2">
        <v>6691.93</v>
      </c>
      <c r="F51" s="1"/>
      <c r="G51" s="1" t="s">
        <v>47</v>
      </c>
      <c r="H51" s="1"/>
      <c r="I51" s="2"/>
      <c r="K51" s="1"/>
      <c r="L51" s="1"/>
      <c r="M51" s="1" t="s">
        <v>49</v>
      </c>
      <c r="N51" s="2">
        <v>82645.070000000007</v>
      </c>
    </row>
    <row r="52" spans="1:14" ht="15" thickBot="1" x14ac:dyDescent="0.35">
      <c r="A52" s="1"/>
      <c r="B52" s="1"/>
      <c r="C52" s="1"/>
      <c r="D52" s="1" t="s">
        <v>51</v>
      </c>
      <c r="E52" s="3">
        <v>10893.19</v>
      </c>
      <c r="F52" s="1"/>
      <c r="G52" s="1"/>
      <c r="H52" s="1" t="s">
        <v>48</v>
      </c>
      <c r="I52" s="2">
        <v>64639.29</v>
      </c>
      <c r="K52" s="1"/>
      <c r="L52" s="1"/>
      <c r="M52" s="1" t="s">
        <v>50</v>
      </c>
      <c r="N52" s="2">
        <v>6059.56</v>
      </c>
    </row>
    <row r="53" spans="1:14" ht="15" thickBot="1" x14ac:dyDescent="0.35">
      <c r="A53" s="1"/>
      <c r="B53" s="1"/>
      <c r="C53" s="1" t="s">
        <v>52</v>
      </c>
      <c r="D53" s="1"/>
      <c r="E53" s="2">
        <f>ROUND(SUM(E48:E52),5)</f>
        <v>191704.33</v>
      </c>
      <c r="F53" s="1"/>
      <c r="G53" s="1"/>
      <c r="H53" s="1" t="s">
        <v>49</v>
      </c>
      <c r="I53" s="2">
        <v>102784.44</v>
      </c>
      <c r="K53" s="1"/>
      <c r="L53" s="1"/>
      <c r="M53" s="1" t="s">
        <v>51</v>
      </c>
      <c r="N53" s="3">
        <v>9292.0499999999993</v>
      </c>
    </row>
    <row r="54" spans="1:14" x14ac:dyDescent="0.3">
      <c r="A54" s="1"/>
      <c r="B54" s="1"/>
      <c r="C54" s="1" t="s">
        <v>53</v>
      </c>
      <c r="D54" s="1"/>
      <c r="E54" s="2"/>
      <c r="F54" s="1"/>
      <c r="G54" s="1"/>
      <c r="H54" s="1" t="s">
        <v>50</v>
      </c>
      <c r="I54" s="2">
        <v>7891.69</v>
      </c>
      <c r="K54" s="1"/>
      <c r="L54" s="1" t="s">
        <v>52</v>
      </c>
      <c r="M54" s="1"/>
      <c r="N54" s="2">
        <f>ROUND(SUM(N49:N53),5)</f>
        <v>125955.75</v>
      </c>
    </row>
    <row r="55" spans="1:14" ht="15" thickBot="1" x14ac:dyDescent="0.35">
      <c r="A55" s="1"/>
      <c r="B55" s="1"/>
      <c r="C55" s="1"/>
      <c r="D55" s="1" t="s">
        <v>54</v>
      </c>
      <c r="E55" s="3">
        <v>2907.33</v>
      </c>
      <c r="F55" s="1"/>
      <c r="G55" s="1"/>
      <c r="H55" s="1" t="s">
        <v>51</v>
      </c>
      <c r="I55" s="3">
        <v>10424.68</v>
      </c>
      <c r="K55" s="1"/>
      <c r="L55" s="1" t="s">
        <v>53</v>
      </c>
      <c r="M55" s="1"/>
      <c r="N55" s="2"/>
    </row>
    <row r="56" spans="1:14" ht="15" thickBot="1" x14ac:dyDescent="0.35">
      <c r="A56" s="1"/>
      <c r="B56" s="1"/>
      <c r="C56" s="1" t="s">
        <v>55</v>
      </c>
      <c r="D56" s="1"/>
      <c r="E56" s="2">
        <f>ROUND(SUM(E54:E55),5)</f>
        <v>2907.33</v>
      </c>
      <c r="F56" s="1"/>
      <c r="G56" s="1" t="s">
        <v>52</v>
      </c>
      <c r="H56" s="1"/>
      <c r="I56" s="2">
        <f>ROUND(SUM(I51:I55),5)</f>
        <v>185740.1</v>
      </c>
      <c r="K56" s="1"/>
      <c r="L56" s="1"/>
      <c r="M56" s="1" t="s">
        <v>54</v>
      </c>
      <c r="N56" s="3">
        <v>1648.07</v>
      </c>
    </row>
    <row r="57" spans="1:14" x14ac:dyDescent="0.3">
      <c r="A57" s="1"/>
      <c r="B57" s="1"/>
      <c r="C57" s="1" t="s">
        <v>56</v>
      </c>
      <c r="D57" s="1"/>
      <c r="E57" s="2"/>
      <c r="F57" s="1"/>
      <c r="G57" s="1" t="s">
        <v>53</v>
      </c>
      <c r="H57" s="1"/>
      <c r="I57" s="2"/>
      <c r="K57" s="1"/>
      <c r="L57" s="1" t="s">
        <v>55</v>
      </c>
      <c r="M57" s="1"/>
      <c r="N57" s="2">
        <f>ROUND(SUM(N55:N56),5)</f>
        <v>1648.07</v>
      </c>
    </row>
    <row r="58" spans="1:14" ht="15" thickBot="1" x14ac:dyDescent="0.35">
      <c r="A58" s="1"/>
      <c r="B58" s="1"/>
      <c r="C58" s="1"/>
      <c r="D58" s="1" t="s">
        <v>57</v>
      </c>
      <c r="E58" s="3">
        <v>29674</v>
      </c>
      <c r="F58" s="1"/>
      <c r="G58" s="1"/>
      <c r="H58" s="1" t="s">
        <v>54</v>
      </c>
      <c r="I58" s="3">
        <v>4418.5</v>
      </c>
      <c r="K58" s="1"/>
      <c r="L58" s="1" t="s">
        <v>56</v>
      </c>
      <c r="M58" s="1"/>
      <c r="N58" s="2"/>
    </row>
    <row r="59" spans="1:14" x14ac:dyDescent="0.3">
      <c r="A59" s="1"/>
      <c r="B59" s="1"/>
      <c r="C59" s="1" t="s">
        <v>58</v>
      </c>
      <c r="D59" s="1"/>
      <c r="E59" s="2">
        <f>ROUND(SUM(E57:E58),5)</f>
        <v>29674</v>
      </c>
      <c r="F59" s="1"/>
      <c r="G59" s="1" t="s">
        <v>55</v>
      </c>
      <c r="H59" s="1"/>
      <c r="I59" s="2">
        <f>ROUND(SUM(I57:I58),5)</f>
        <v>4418.5</v>
      </c>
      <c r="K59" s="1"/>
      <c r="L59" s="1"/>
      <c r="M59" s="1" t="s">
        <v>57</v>
      </c>
      <c r="N59" s="2">
        <v>29704</v>
      </c>
    </row>
    <row r="60" spans="1:14" ht="15" thickBot="1" x14ac:dyDescent="0.35">
      <c r="A60" s="1"/>
      <c r="B60" s="1"/>
      <c r="C60" s="1" t="s">
        <v>59</v>
      </c>
      <c r="D60" s="1"/>
      <c r="E60" s="2"/>
      <c r="F60" s="1"/>
      <c r="G60" s="1" t="s">
        <v>56</v>
      </c>
      <c r="H60" s="1"/>
      <c r="I60" s="2"/>
      <c r="K60" s="1"/>
      <c r="L60" s="1"/>
      <c r="M60" s="1" t="s">
        <v>74</v>
      </c>
      <c r="N60" s="3">
        <v>23.47</v>
      </c>
    </row>
    <row r="61" spans="1:14" ht="15" thickBot="1" x14ac:dyDescent="0.35">
      <c r="A61" s="1"/>
      <c r="B61" s="1"/>
      <c r="C61" s="1"/>
      <c r="D61" s="1" t="s">
        <v>60</v>
      </c>
      <c r="E61" s="2">
        <v>1940.97</v>
      </c>
      <c r="F61" s="1"/>
      <c r="G61" s="1"/>
      <c r="H61" s="1" t="s">
        <v>57</v>
      </c>
      <c r="I61" s="3">
        <v>29674</v>
      </c>
      <c r="K61" s="1"/>
      <c r="L61" s="1" t="s">
        <v>58</v>
      </c>
      <c r="M61" s="1"/>
      <c r="N61" s="2">
        <f>ROUND(SUM(N58:N60),5)</f>
        <v>29727.47</v>
      </c>
    </row>
    <row r="62" spans="1:14" ht="15" thickBot="1" x14ac:dyDescent="0.35">
      <c r="A62" s="1"/>
      <c r="B62" s="1"/>
      <c r="C62" s="1"/>
      <c r="D62" s="1" t="s">
        <v>61</v>
      </c>
      <c r="E62" s="2">
        <v>1187.81</v>
      </c>
      <c r="F62" s="1"/>
      <c r="G62" s="1" t="s">
        <v>58</v>
      </c>
      <c r="H62" s="1"/>
      <c r="I62" s="2">
        <f>ROUND(SUM(I60:I61),5)</f>
        <v>29674</v>
      </c>
      <c r="K62" s="1"/>
      <c r="L62" s="1" t="s">
        <v>59</v>
      </c>
      <c r="M62" s="1"/>
      <c r="N62" s="2"/>
    </row>
    <row r="63" spans="1:14" ht="15" thickBot="1" x14ac:dyDescent="0.35">
      <c r="A63" s="1"/>
      <c r="B63" s="1"/>
      <c r="C63" s="1" t="s">
        <v>62</v>
      </c>
      <c r="D63" s="1"/>
      <c r="E63" s="5">
        <f>ROUND(SUM(E60:E62),5)</f>
        <v>3128.78</v>
      </c>
      <c r="F63" s="1"/>
      <c r="G63" s="1" t="s">
        <v>59</v>
      </c>
      <c r="H63" s="1"/>
      <c r="I63" s="2"/>
      <c r="K63" s="1"/>
      <c r="L63" s="1"/>
      <c r="M63" s="1" t="s">
        <v>60</v>
      </c>
      <c r="N63" s="2">
        <v>2814.24</v>
      </c>
    </row>
    <row r="64" spans="1:14" ht="15" thickBot="1" x14ac:dyDescent="0.35">
      <c r="A64" s="1"/>
      <c r="B64" s="1" t="s">
        <v>63</v>
      </c>
      <c r="C64" s="1"/>
      <c r="D64" s="1"/>
      <c r="E64" s="5">
        <f>ROUND(E30+E36+E43+E47+E53+E56+E59+E63,5)</f>
        <v>1036576.87</v>
      </c>
      <c r="F64" s="1"/>
      <c r="G64" s="1"/>
      <c r="H64" s="1" t="s">
        <v>60</v>
      </c>
      <c r="I64" s="2">
        <v>1240.17</v>
      </c>
      <c r="K64" s="1"/>
      <c r="L64" s="1" t="s">
        <v>62</v>
      </c>
      <c r="M64" s="1"/>
      <c r="N64" s="5">
        <f>ROUND(SUM(N62:N63),5)</f>
        <v>2814.24</v>
      </c>
    </row>
    <row r="65" spans="1:15" s="7" customFormat="1" ht="15" thickBot="1" x14ac:dyDescent="0.35">
      <c r="A65" s="1" t="s">
        <v>64</v>
      </c>
      <c r="B65" s="1"/>
      <c r="C65" s="1"/>
      <c r="D65" s="1"/>
      <c r="E65" s="6">
        <f>ROUND(E29-E64,5)</f>
        <v>55195.81</v>
      </c>
      <c r="F65" s="1"/>
      <c r="G65" s="1" t="s">
        <v>62</v>
      </c>
      <c r="H65" s="1"/>
      <c r="I65" s="5">
        <f>ROUND(SUM(I63:I64),5)</f>
        <v>1240.17</v>
      </c>
      <c r="K65" s="1" t="s">
        <v>63</v>
      </c>
      <c r="L65" s="1"/>
      <c r="M65" s="1"/>
      <c r="N65" s="5">
        <f>ROUND(N31+N37+N44+N48+N54+N57+N61+N64,5)</f>
        <v>837801.14</v>
      </c>
      <c r="O65"/>
    </row>
    <row r="66" spans="1:15" ht="15.6" thickTop="1" thickBot="1" x14ac:dyDescent="0.35">
      <c r="F66" s="1" t="s">
        <v>63</v>
      </c>
      <c r="G66" s="1"/>
      <c r="H66" s="1"/>
      <c r="I66" s="5">
        <f>ROUND(I33+I39+I46+I50+I56+I59+I62+I65,5)</f>
        <v>1027974.59</v>
      </c>
      <c r="K66" s="1"/>
      <c r="L66" s="1"/>
      <c r="M66" s="1"/>
      <c r="N66" s="6">
        <f>ROUND(N30-N65,5)</f>
        <v>12788.45</v>
      </c>
      <c r="O66" s="7"/>
    </row>
    <row r="67" spans="1:15" ht="15.6" thickTop="1" thickBot="1" x14ac:dyDescent="0.35">
      <c r="F67" s="1"/>
      <c r="G67" s="1"/>
      <c r="H67" s="1"/>
      <c r="I67" s="6">
        <f>ROUND(I32-I66,5)</f>
        <v>46889.06</v>
      </c>
      <c r="K67" s="7"/>
      <c r="L67" s="7"/>
      <c r="M67" s="7"/>
    </row>
    <row r="68" spans="1:15" ht="15" thickTop="1" x14ac:dyDescent="0.3">
      <c r="F68" s="7"/>
      <c r="G68" s="7"/>
      <c r="H68" s="7"/>
    </row>
  </sheetData>
  <pageMargins left="0.7" right="0.7" top="0.75" bottom="0.75" header="0.1" footer="0.3"/>
  <pageSetup orientation="landscape" r:id="rId1"/>
  <headerFooter>
    <oddHeader>&amp;L&amp;"Arial,Bold"&amp;8 11:15 AM
&amp;"Arial,Bold"&amp;8 10/12/20
&amp;"Arial,Bold"&amp;8 Accrual Basis&amp;C&amp;"Arial,Bold"&amp;12 Town of Arpin
&amp;"Arial,Bold"&amp;14 Profit &amp;&amp; Loss
&amp;"Arial,Bold"&amp;10 December 18, 2017 through December 17, 2018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297180</xdr:colOff>
                <xdr:row>1</xdr:row>
                <xdr:rowOff>38100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297180</xdr:colOff>
                <xdr:row>1</xdr:row>
                <xdr:rowOff>38100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Arpin Town Clerk</dc:creator>
  <cp:lastModifiedBy>Arpin Town Clerk</cp:lastModifiedBy>
  <dcterms:created xsi:type="dcterms:W3CDTF">2020-10-12T16:15:52Z</dcterms:created>
  <dcterms:modified xsi:type="dcterms:W3CDTF">2023-10-03T12:27:13Z</dcterms:modified>
</cp:coreProperties>
</file>